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abriela Cabezas\Desktop\DGRV\4-SEPS\CAPACITACIÓ  PLANIFICACIÓN FINANCIERA\CAPACITACIÓN FINAL-SEPS\"/>
    </mc:Choice>
  </mc:AlternateContent>
  <xr:revisionPtr revIDLastSave="0" documentId="13_ncr:1_{9947D875-59B6-48C7-8DDA-48C378306399}" xr6:coauthVersionLast="47" xr6:coauthVersionMax="47" xr10:uidLastSave="{00000000-0000-0000-0000-000000000000}"/>
  <bookViews>
    <workbookView xWindow="-120" yWindow="-120" windowWidth="20730" windowHeight="11160" tabRatio="809" xr2:uid="{00000000-000D-0000-FFFF-FFFF00000000}"/>
  </bookViews>
  <sheets>
    <sheet name="FONDEO" sheetId="15" r:id="rId1"/>
  </sheets>
  <definedNames>
    <definedName name="Capital">-PPMT(Tasa_Interés/#REF!,Pago_Número,Número_de_Pagos,Valor_préstamo)</definedName>
    <definedName name="Capitalización">#REF!</definedName>
    <definedName name="Datos_Ingresados">IF(Valor_préstamo*Tasa_Interés*Tiempo_Años*Fecha_Concesión&gt;0,1,0)</definedName>
    <definedName name="Fecha_Concesión">#REF!</definedName>
    <definedName name="Fila_Títulos">ROW(#REF!)</definedName>
    <definedName name="Intereses">-IPMT(Tasa_Interés/#REF!,Pago_Número,Número_de_Pagos,Valor_préstamo)</definedName>
    <definedName name="Número_de_Pagos">#REF!</definedName>
    <definedName name="Pago">-PMT(Tasa_Interés/#REF!,Número_de_Pagos,Valor_préstamo)</definedName>
    <definedName name="Pago_Número">ROW()-Fila_Títulos</definedName>
    <definedName name="Períodos_k">#REF!</definedName>
    <definedName name="Saldo_Préstamo">IF(Pago_Número&lt;=Número_de_Pagos,1,0)</definedName>
    <definedName name="Tasa_Interés">#REF!</definedName>
    <definedName name="Tiempo_Años">#REF!</definedName>
    <definedName name="Valor_préstamo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2" i="15" l="1"/>
  <c r="F7" i="15"/>
  <c r="F12" i="15"/>
  <c r="E12" i="15"/>
  <c r="D12" i="15"/>
  <c r="E19" i="15"/>
  <c r="D19" i="15"/>
  <c r="G17" i="15"/>
  <c r="F9" i="15"/>
  <c r="F18" i="15" l="1"/>
  <c r="G16" i="15"/>
  <c r="F17" i="15"/>
  <c r="G18" i="15"/>
  <c r="G8" i="15"/>
  <c r="F8" i="15"/>
  <c r="F16" i="15"/>
  <c r="G7" i="15"/>
  <c r="G9" i="15"/>
  <c r="F19" i="15" l="1"/>
  <c r="G11" i="15" l="1"/>
  <c r="G19" i="15" l="1"/>
  <c r="F25" i="15" l="1"/>
  <c r="F27" i="15" s="1"/>
</calcChain>
</file>

<file path=xl/sharedStrings.xml><?xml version="1.0" encoding="utf-8"?>
<sst xmlns="http://schemas.openxmlformats.org/spreadsheetml/2006/main" count="29" uniqueCount="22">
  <si>
    <t>CAPITAL SOCIAL</t>
  </si>
  <si>
    <t>%</t>
  </si>
  <si>
    <t>USD</t>
  </si>
  <si>
    <t>HISTORICO</t>
  </si>
  <si>
    <t>VARIACION ANUAL</t>
  </si>
  <si>
    <t>CODIGO</t>
  </si>
  <si>
    <t>CUENTA</t>
  </si>
  <si>
    <t>INMOBILIARIO</t>
  </si>
  <si>
    <t>MICROCRÉDITO</t>
  </si>
  <si>
    <t>TOTAL</t>
  </si>
  <si>
    <t>DEPOSITOS A LA VISTA</t>
  </si>
  <si>
    <t>DEPOSITOS A PLAZO</t>
  </si>
  <si>
    <t>DEPÓSITOS RESTRINGIDOS</t>
  </si>
  <si>
    <t>TOTAL FUENTES DE FONDEO</t>
  </si>
  <si>
    <t>Cartera refinanciada y reestructurada</t>
  </si>
  <si>
    <t>CRECIMIENTO CARTERA BRUTA</t>
  </si>
  <si>
    <t>PROYECCIÓN</t>
  </si>
  <si>
    <t>% FINANCIAMIENTO DE LA CARTERA BRUTA</t>
  </si>
  <si>
    <t>CRECIMIENTO CAPTACION</t>
  </si>
  <si>
    <t>FONDEO DE CARTERA</t>
  </si>
  <si>
    <t xml:space="preserve">CONSUMO </t>
  </si>
  <si>
    <t>PRÉSTAMOS EXTERNOS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</si>
</sst>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6" formatCode="_-* #,##0.00_-;\-* #,##0.00_-;_-* &quot;-&quot;??_-;_-@_-"/>
    <numFmt numFmtId="167" formatCode="_-* #,##0_-;\-* #,##0_-;_-* &quot;-&quot;??_-;_-@_-"/>
    <numFmt numFmtId="171" formatCode="_ * #,##0_ ;_ * \-#,##0_ ;_ * &quot;-&quot;??_ ;_ @_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rgb="FF002060"/>
      <name val="Arial"/>
      <family val="2"/>
    </font>
    <font>
      <b/>
      <sz val="11"/>
      <color rgb="FF002060"/>
      <name val="Arial"/>
      <family val="2"/>
    </font>
    <font>
      <sz val="11"/>
      <name val="Arial"/>
      <family val="2"/>
    </font>
    <font>
      <i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0" xfId="0" applyFont="1"/>
    <xf numFmtId="3" fontId="4" fillId="0" borderId="1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3" fontId="4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10" fontId="6" fillId="2" borderId="1" xfId="2" applyNumberFormat="1" applyFont="1" applyFill="1" applyBorder="1" applyAlignment="1">
      <alignment vertical="center"/>
    </xf>
    <xf numFmtId="166" fontId="4" fillId="0" borderId="0" xfId="1" applyFont="1" applyAlignment="1">
      <alignment vertical="center"/>
    </xf>
    <xf numFmtId="10" fontId="4" fillId="0" borderId="0" xfId="2" applyNumberFormat="1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" fontId="3" fillId="0" borderId="1" xfId="0" applyNumberFormat="1" applyFont="1" applyBorder="1" applyAlignment="1">
      <alignment horizontal="center" vertical="center"/>
    </xf>
    <xf numFmtId="9" fontId="6" fillId="0" borderId="0" xfId="2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2" borderId="1" xfId="0" applyFont="1" applyFill="1" applyBorder="1" applyAlignment="1">
      <alignment vertical="center"/>
    </xf>
    <xf numFmtId="171" fontId="6" fillId="2" borderId="1" xfId="1" applyNumberFormat="1" applyFont="1" applyFill="1" applyBorder="1" applyAlignment="1">
      <alignment vertical="center"/>
    </xf>
    <xf numFmtId="9" fontId="6" fillId="2" borderId="1" xfId="2" applyNumberFormat="1" applyFont="1" applyFill="1" applyBorder="1" applyAlignment="1">
      <alignment vertical="center"/>
    </xf>
    <xf numFmtId="171" fontId="7" fillId="0" borderId="1" xfId="1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10" fontId="2" fillId="0" borderId="3" xfId="2" applyNumberFormat="1" applyFont="1" applyFill="1" applyBorder="1" applyAlignment="1">
      <alignment vertical="center"/>
    </xf>
    <xf numFmtId="10" fontId="6" fillId="2" borderId="3" xfId="2" applyNumberFormat="1" applyFont="1" applyFill="1" applyBorder="1" applyAlignment="1">
      <alignment vertical="center"/>
    </xf>
    <xf numFmtId="167" fontId="6" fillId="2" borderId="3" xfId="1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N41"/>
  <sheetViews>
    <sheetView showGridLines="0" tabSelected="1" topLeftCell="A3" zoomScale="85" zoomScaleNormal="85" workbookViewId="0">
      <pane ySplit="1" topLeftCell="A4" activePane="bottomLeft" state="frozen"/>
      <selection activeCell="H3" sqref="H3"/>
      <selection pane="bottomLeft" activeCell="G12" sqref="G12"/>
    </sheetView>
  </sheetViews>
  <sheetFormatPr baseColWidth="10" defaultColWidth="15.140625" defaultRowHeight="15" x14ac:dyDescent="0.2"/>
  <cols>
    <col min="1" max="2" width="15.140625" style="4"/>
    <col min="3" max="3" width="45.85546875" style="4" bestFit="1" customWidth="1"/>
    <col min="4" max="5" width="15.7109375" style="4" bestFit="1" customWidth="1"/>
    <col min="6" max="6" width="15.28515625" style="4" bestFit="1" customWidth="1"/>
    <col min="7" max="16384" width="15.140625" style="4"/>
  </cols>
  <sheetData>
    <row r="1" spans="1:7" hidden="1" x14ac:dyDescent="0.2"/>
    <row r="2" spans="1:7" hidden="1" x14ac:dyDescent="0.2"/>
    <row r="3" spans="1:7" ht="18.75" x14ac:dyDescent="0.2">
      <c r="C3" s="26" t="s">
        <v>19</v>
      </c>
      <c r="D3" s="26"/>
      <c r="E3" s="26"/>
    </row>
    <row r="5" spans="1:7" ht="25.15" customHeight="1" x14ac:dyDescent="0.2">
      <c r="C5" s="13" t="s">
        <v>15</v>
      </c>
      <c r="D5" s="13" t="s">
        <v>3</v>
      </c>
      <c r="E5" s="13" t="s">
        <v>16</v>
      </c>
      <c r="F5" s="27" t="s">
        <v>4</v>
      </c>
      <c r="G5" s="28"/>
    </row>
    <row r="6" spans="1:7" ht="25.15" customHeight="1" x14ac:dyDescent="0.2">
      <c r="B6" s="14" t="s">
        <v>5</v>
      </c>
      <c r="C6" s="14" t="s">
        <v>6</v>
      </c>
      <c r="D6" s="15">
        <v>44531</v>
      </c>
      <c r="E6" s="15">
        <v>44896</v>
      </c>
      <c r="F6" s="15" t="s">
        <v>2</v>
      </c>
      <c r="G6" s="15" t="s">
        <v>1</v>
      </c>
    </row>
    <row r="7" spans="1:7" s="6" customFormat="1" ht="25.15" customHeight="1" x14ac:dyDescent="0.2">
      <c r="A7" s="4"/>
      <c r="B7" s="3"/>
      <c r="C7" s="3" t="s">
        <v>20</v>
      </c>
      <c r="D7" s="5">
        <v>11085865.1</v>
      </c>
      <c r="E7" s="5">
        <v>12600650</v>
      </c>
      <c r="F7" s="5">
        <f>+E7-D7</f>
        <v>1514784.9000000004</v>
      </c>
      <c r="G7" s="23">
        <f>+E7/D7-1</f>
        <v>0.13664110886573932</v>
      </c>
    </row>
    <row r="8" spans="1:7" s="6" customFormat="1" ht="25.15" customHeight="1" x14ac:dyDescent="0.2">
      <c r="A8" s="4"/>
      <c r="B8" s="3"/>
      <c r="C8" s="3" t="s">
        <v>7</v>
      </c>
      <c r="D8" s="5">
        <v>1842415.3</v>
      </c>
      <c r="E8" s="5">
        <v>2095594.7</v>
      </c>
      <c r="F8" s="5">
        <f t="shared" ref="F8:F9" si="0">+E8-D8</f>
        <v>253179.39999999991</v>
      </c>
      <c r="G8" s="23">
        <f t="shared" ref="G8:G12" si="1">+E8/D8-1</f>
        <v>0.13741711762814823</v>
      </c>
    </row>
    <row r="9" spans="1:7" s="6" customFormat="1" ht="25.15" customHeight="1" x14ac:dyDescent="0.2">
      <c r="A9" s="4"/>
      <c r="B9" s="3"/>
      <c r="C9" s="3" t="s">
        <v>8</v>
      </c>
      <c r="D9" s="5">
        <v>4908295.0999999996</v>
      </c>
      <c r="E9" s="5">
        <v>5638497.9000000004</v>
      </c>
      <c r="F9" s="5">
        <f t="shared" si="0"/>
        <v>730202.80000000075</v>
      </c>
      <c r="G9" s="23">
        <f t="shared" si="1"/>
        <v>0.14876913166855044</v>
      </c>
    </row>
    <row r="10" spans="1:7" s="6" customFormat="1" ht="25.15" customHeight="1" x14ac:dyDescent="0.2">
      <c r="A10" s="4"/>
      <c r="B10" s="3"/>
      <c r="C10" s="3"/>
      <c r="D10" s="5"/>
      <c r="E10" s="5"/>
      <c r="F10" s="5"/>
      <c r="G10" s="23"/>
    </row>
    <row r="11" spans="1:7" s="6" customFormat="1" ht="25.15" customHeight="1" x14ac:dyDescent="0.2">
      <c r="A11" s="4"/>
      <c r="B11" s="3"/>
      <c r="C11" s="3" t="s">
        <v>14</v>
      </c>
      <c r="D11" s="5">
        <v>69828.673999997976</v>
      </c>
      <c r="E11" s="5">
        <v>69828.673999997976</v>
      </c>
      <c r="F11" s="5">
        <v>0</v>
      </c>
      <c r="G11" s="23">
        <f t="shared" si="1"/>
        <v>0</v>
      </c>
    </row>
    <row r="12" spans="1:7" s="6" customFormat="1" ht="25.15" customHeight="1" x14ac:dyDescent="0.2">
      <c r="A12" s="4"/>
      <c r="B12" s="2"/>
      <c r="C12" s="10"/>
      <c r="D12" s="25">
        <f>SUM(D7:D11)</f>
        <v>17906404.173999999</v>
      </c>
      <c r="E12" s="25">
        <f>SUM(E7:E11)</f>
        <v>20404571.274</v>
      </c>
      <c r="F12" s="25">
        <f>SUM(F7:F11)</f>
        <v>2498167.100000001</v>
      </c>
      <c r="G12" s="24">
        <f>+E12/D12-1</f>
        <v>0.13951249372709484</v>
      </c>
    </row>
    <row r="13" spans="1:7" s="6" customFormat="1" ht="25.15" customHeight="1" x14ac:dyDescent="0.2">
      <c r="A13" s="4"/>
      <c r="B13" s="2"/>
      <c r="C13" s="16"/>
      <c r="D13" s="7"/>
      <c r="E13" s="7"/>
    </row>
    <row r="14" spans="1:7" s="6" customFormat="1" ht="25.15" customHeight="1" x14ac:dyDescent="0.2">
      <c r="A14" s="4"/>
      <c r="B14" s="2"/>
      <c r="C14" s="13" t="s">
        <v>18</v>
      </c>
      <c r="D14" s="13" t="s">
        <v>3</v>
      </c>
      <c r="E14" s="13" t="s">
        <v>16</v>
      </c>
      <c r="F14" s="27" t="s">
        <v>4</v>
      </c>
      <c r="G14" s="28"/>
    </row>
    <row r="15" spans="1:7" s="6" customFormat="1" ht="25.15" customHeight="1" x14ac:dyDescent="0.2">
      <c r="A15" s="4"/>
      <c r="B15" s="14" t="s">
        <v>5</v>
      </c>
      <c r="C15" s="14" t="s">
        <v>6</v>
      </c>
      <c r="D15" s="15">
        <v>44531</v>
      </c>
      <c r="E15" s="15">
        <v>44896</v>
      </c>
      <c r="F15" s="15" t="s">
        <v>2</v>
      </c>
      <c r="G15" s="15" t="s">
        <v>1</v>
      </c>
    </row>
    <row r="16" spans="1:7" s="6" customFormat="1" ht="25.15" customHeight="1" x14ac:dyDescent="0.2">
      <c r="A16" s="4"/>
      <c r="B16" s="3"/>
      <c r="C16" s="3" t="s">
        <v>10</v>
      </c>
      <c r="D16" s="5">
        <v>5304820.6749999998</v>
      </c>
      <c r="E16" s="5">
        <v>5404992.7999999998</v>
      </c>
      <c r="F16" s="5">
        <f>+E16-D16</f>
        <v>100172.125</v>
      </c>
      <c r="G16" s="23">
        <f>+E16/D16-1</f>
        <v>1.888322549187782E-2</v>
      </c>
    </row>
    <row r="17" spans="1:7" s="6" customFormat="1" ht="25.15" customHeight="1" x14ac:dyDescent="0.2">
      <c r="A17" s="4"/>
      <c r="B17" s="3"/>
      <c r="C17" s="3" t="s">
        <v>11</v>
      </c>
      <c r="D17" s="5">
        <v>12044574.132999999</v>
      </c>
      <c r="E17" s="5">
        <v>13715717.6</v>
      </c>
      <c r="F17" s="5">
        <f t="shared" ref="F17:F18" si="2">+E17-D17</f>
        <v>1671143.4670000002</v>
      </c>
      <c r="G17" s="23">
        <f t="shared" ref="G17:G19" si="3">+E17/D17-1</f>
        <v>0.13874657987461458</v>
      </c>
    </row>
    <row r="18" spans="1:7" s="6" customFormat="1" ht="25.15" customHeight="1" x14ac:dyDescent="0.2">
      <c r="A18" s="4"/>
      <c r="B18" s="3"/>
      <c r="C18" s="3" t="s">
        <v>12</v>
      </c>
      <c r="D18" s="5">
        <v>631145.51900000009</v>
      </c>
      <c r="E18" s="5">
        <v>619117</v>
      </c>
      <c r="F18" s="5">
        <f t="shared" si="2"/>
        <v>-12028.519000000088</v>
      </c>
      <c r="G18" s="23">
        <f t="shared" si="3"/>
        <v>-1.9058234017185649E-2</v>
      </c>
    </row>
    <row r="19" spans="1:7" s="6" customFormat="1" ht="25.15" customHeight="1" x14ac:dyDescent="0.2">
      <c r="A19" s="4"/>
      <c r="B19" s="4"/>
      <c r="C19" s="9" t="s">
        <v>9</v>
      </c>
      <c r="D19" s="25">
        <f>SUM(D16:D18)</f>
        <v>17980540.327</v>
      </c>
      <c r="E19" s="25">
        <f>SUM(E16:E18)</f>
        <v>19739827.399999999</v>
      </c>
      <c r="F19" s="25">
        <f>SUM(F16:F18)</f>
        <v>1759287.0730000001</v>
      </c>
      <c r="G19" s="24">
        <f t="shared" si="3"/>
        <v>9.7843949125278051E-2</v>
      </c>
    </row>
    <row r="20" spans="1:7" s="6" customFormat="1" ht="25.15" customHeight="1" x14ac:dyDescent="0.2">
      <c r="A20" s="4"/>
      <c r="B20" s="4"/>
      <c r="C20" s="2"/>
      <c r="E20" s="11"/>
      <c r="F20" s="11"/>
      <c r="G20" s="12"/>
    </row>
    <row r="21" spans="1:7" s="6" customFormat="1" ht="25.15" customHeight="1" x14ac:dyDescent="0.2">
      <c r="A21" s="4"/>
      <c r="B21" s="4"/>
      <c r="C21" s="3" t="s">
        <v>21</v>
      </c>
      <c r="E21" s="11"/>
      <c r="F21" s="21">
        <v>600000</v>
      </c>
      <c r="G21" s="12"/>
    </row>
    <row r="22" spans="1:7" s="6" customFormat="1" ht="25.15" customHeight="1" x14ac:dyDescent="0.2">
      <c r="A22" s="4"/>
      <c r="B22" s="4"/>
      <c r="C22" s="17"/>
      <c r="D22" s="8"/>
      <c r="F22" s="22"/>
    </row>
    <row r="23" spans="1:7" s="6" customFormat="1" ht="25.15" customHeight="1" x14ac:dyDescent="0.2">
      <c r="A23" s="4"/>
      <c r="B23" s="4"/>
      <c r="C23" s="3" t="s">
        <v>0</v>
      </c>
      <c r="F23" s="21">
        <v>5760</v>
      </c>
    </row>
    <row r="24" spans="1:7" ht="25.15" customHeight="1" x14ac:dyDescent="0.2">
      <c r="C24" s="1"/>
      <c r="F24" s="1"/>
    </row>
    <row r="25" spans="1:7" ht="25.15" customHeight="1" x14ac:dyDescent="0.2">
      <c r="C25" s="18" t="s">
        <v>13</v>
      </c>
      <c r="F25" s="19">
        <f>+F23+F21+F19</f>
        <v>2365047.0729999999</v>
      </c>
    </row>
    <row r="26" spans="1:7" ht="25.15" customHeight="1" x14ac:dyDescent="0.2"/>
    <row r="27" spans="1:7" ht="25.15" customHeight="1" x14ac:dyDescent="0.2">
      <c r="C27" s="18" t="s">
        <v>17</v>
      </c>
      <c r="F27" s="20">
        <f>+F25/F12</f>
        <v>0.94671292124533979</v>
      </c>
    </row>
    <row r="28" spans="1:7" ht="25.15" customHeight="1" x14ac:dyDescent="0.2"/>
    <row r="29" spans="1:7" ht="25.15" customHeight="1" x14ac:dyDescent="0.2"/>
    <row r="30" spans="1:7" ht="25.15" customHeight="1" x14ac:dyDescent="0.2"/>
    <row r="31" spans="1:7" ht="25.15" customHeight="1" x14ac:dyDescent="0.2"/>
    <row r="32" spans="1:7" ht="25.15" customHeight="1" x14ac:dyDescent="0.2"/>
    <row r="33" ht="25.15" customHeight="1" x14ac:dyDescent="0.2"/>
    <row r="34" ht="25.15" customHeight="1" x14ac:dyDescent="0.2"/>
    <row r="35" ht="25.15" customHeight="1" x14ac:dyDescent="0.2"/>
    <row r="36" ht="25.15" customHeight="1" x14ac:dyDescent="0.2"/>
    <row r="37" ht="25.15" customHeight="1" x14ac:dyDescent="0.2"/>
    <row r="38" ht="25.15" customHeight="1" x14ac:dyDescent="0.2"/>
    <row r="39" ht="25.15" customHeight="1" x14ac:dyDescent="0.2"/>
    <row r="40" ht="25.15" customHeight="1" x14ac:dyDescent="0.2"/>
    <row r="41" ht="25.15" customHeight="1" x14ac:dyDescent="0.2"/>
  </sheetData>
  <mergeCells count="3">
    <mergeCell ref="F5:G5"/>
    <mergeCell ref="F14:G14"/>
    <mergeCell ref="C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FONDEO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Gabriela Cabezas</cp:lastModifiedBy>
  <dcterms:created xsi:type="dcterms:W3CDTF">2020-07-16T16:06:16Z</dcterms:created>
  <dcterms:modified xsi:type="dcterms:W3CDTF">2022-07-11T20:18:58Z</dcterms:modified>
</cp:coreProperties>
</file>